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4\Art.2 ust.1 pkt.1\a2-10-BAT-2024 - Dostawa baterii, żarówek i świetlówek\02_ do ogłoszenia\"/>
    </mc:Choice>
  </mc:AlternateContent>
  <bookViews>
    <workbookView xWindow="-120" yWindow="-120" windowWidth="15480" windowHeight="8835" tabRatio="821" firstSheet="1" activeTab="1"/>
  </bookViews>
  <sheets>
    <sheet name="Arkusz1" sheetId="32" state="hidden" r:id="rId1"/>
    <sheet name="Formularz cenowy cz.nr 1" sheetId="23" r:id="rId2"/>
    <sheet name="Formularz cenowy cz.nr 2" sheetId="33" r:id="rId3"/>
  </sheets>
  <definedNames>
    <definedName name="_xlnm.Print_Titles" localSheetId="1">'Formularz cenowy cz.nr 1'!$3:$4</definedName>
    <definedName name="_xlnm.Print_Titles" localSheetId="2">'Formularz cenowy cz.nr 2'!$3:$4</definedName>
  </definedNames>
  <calcPr calcId="152511"/>
</workbook>
</file>

<file path=xl/calcChain.xml><?xml version="1.0" encoding="utf-8"?>
<calcChain xmlns="http://schemas.openxmlformats.org/spreadsheetml/2006/main">
  <c r="H7" i="33" l="1"/>
  <c r="H8" i="33"/>
  <c r="H9" i="33"/>
  <c r="H10" i="33"/>
  <c r="H11" i="33"/>
  <c r="H6" i="33"/>
  <c r="I11" i="33" l="1"/>
  <c r="J11" i="33" s="1"/>
  <c r="I10" i="33"/>
  <c r="J10" i="33" s="1"/>
  <c r="I9" i="33"/>
  <c r="J9" i="33" s="1"/>
  <c r="I8" i="33"/>
  <c r="J8" i="33" s="1"/>
  <c r="I7" i="33"/>
  <c r="J7" i="33" s="1"/>
  <c r="I6" i="33"/>
  <c r="J6" i="33" s="1"/>
  <c r="I5" i="33"/>
  <c r="J5" i="33" s="1"/>
  <c r="I12" i="33" l="1"/>
  <c r="J12" i="33"/>
  <c r="H7" i="23"/>
  <c r="H8" i="23"/>
  <c r="H9" i="23"/>
  <c r="H10" i="23"/>
  <c r="H11" i="23"/>
  <c r="H12" i="23"/>
  <c r="H13" i="23"/>
  <c r="H14" i="23"/>
  <c r="H15" i="23"/>
  <c r="H16" i="23"/>
  <c r="H17" i="23"/>
  <c r="H18" i="23"/>
  <c r="H6" i="23"/>
  <c r="I13" i="33" l="1"/>
  <c r="I18" i="23"/>
  <c r="J18" i="23" s="1"/>
  <c r="I17" i="23"/>
  <c r="J17" i="23" s="1"/>
  <c r="I16" i="23"/>
  <c r="J16" i="23" s="1"/>
  <c r="I15" i="23"/>
  <c r="J15" i="23" s="1"/>
  <c r="I14" i="23"/>
  <c r="J14" i="23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I19" i="23" l="1"/>
  <c r="J5" i="23"/>
  <c r="J19" i="23" s="1"/>
  <c r="C13" i="32"/>
  <c r="B13" i="32"/>
  <c r="I20" i="23" l="1"/>
  <c r="B14" i="32"/>
  <c r="B15" i="32" l="1"/>
  <c r="C14" i="32"/>
  <c r="B5" i="32"/>
  <c r="B11" i="32"/>
  <c r="B12" i="32"/>
  <c r="C5" i="32" l="1"/>
  <c r="C15" i="32"/>
  <c r="C11" i="32"/>
  <c r="C12" i="32"/>
  <c r="L6" i="23"/>
  <c r="M6" i="23" s="1"/>
  <c r="L5" i="23"/>
  <c r="M5" i="23" s="1"/>
  <c r="B8" i="32"/>
  <c r="B10" i="32" l="1"/>
  <c r="C10" i="32"/>
  <c r="B16" i="32"/>
  <c r="B7" i="32"/>
  <c r="C8" i="32"/>
  <c r="B9" i="32"/>
  <c r="B6" i="32"/>
  <c r="C7" i="32" l="1"/>
  <c r="C6" i="32"/>
  <c r="C9" i="32"/>
  <c r="C16" i="32"/>
</calcChain>
</file>

<file path=xl/sharedStrings.xml><?xml version="1.0" encoding="utf-8"?>
<sst xmlns="http://schemas.openxmlformats.org/spreadsheetml/2006/main" count="108" uniqueCount="62">
  <si>
    <t>Lp.</t>
  </si>
  <si>
    <t>cena jedn. netto</t>
  </si>
  <si>
    <t>Razem</t>
  </si>
  <si>
    <t>1.</t>
  </si>
  <si>
    <t>2.</t>
  </si>
  <si>
    <t>producent /nr katalogowy</t>
  </si>
  <si>
    <t>stopa % podatku VAT</t>
  </si>
  <si>
    <t>Sprzęt - nazwa - wymagania</t>
  </si>
  <si>
    <t>szt.</t>
  </si>
  <si>
    <t>VAT</t>
  </si>
  <si>
    <t>wartości liczymy dla ilości maksymalnych</t>
  </si>
  <si>
    <t>min. ilości szt./op.</t>
  </si>
  <si>
    <t xml:space="preserve">max ilość szt./op. </t>
  </si>
  <si>
    <t>j.m.</t>
  </si>
  <si>
    <t>Nazwa i adres Wykonawcy / pieczątka</t>
  </si>
  <si>
    <t>wartość netto PLN            kol.5 x kol.7</t>
  </si>
  <si>
    <t>RAZEM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</si>
  <si>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</si>
  <si>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</si>
  <si>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</si>
  <si>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</si>
  <si>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</si>
  <si>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</si>
  <si>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</si>
  <si>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</si>
  <si>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</si>
  <si>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</si>
  <si>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</si>
  <si>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</si>
  <si>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Wypełnić albo automatycznie: kol. nr 7, 8,  albo ręcznie: kol. nr  7, 8, 9, 10  - VAT wpisać ręcznie</t>
  </si>
  <si>
    <t>Sprawdzić, zapisać w formacie pdf., podpisać przez osobę upoważnioną ze strony Wykonawcy.</t>
  </si>
  <si>
    <t>…………………………………….</t>
  </si>
  <si>
    <t xml:space="preserve">         Podpis Wykonawcy</t>
  </si>
  <si>
    <t>Załącznik nr 1 do umowy</t>
  </si>
  <si>
    <t>wartość brutto                 kol.9 x 
(1+kol.8/100)</t>
  </si>
  <si>
    <t>Bateria ENERGIZER  6LR61/12 INDUSTRIAL 01 7638900361094</t>
  </si>
  <si>
    <t>Bateria GP 27A MN27</t>
  </si>
  <si>
    <t>Bateria GP 23A (LRV08)</t>
  </si>
  <si>
    <t>Bateria ENERGIZER LR14/12 INDUSTRIAL 7638900361070</t>
  </si>
  <si>
    <t>Bateria ENERGIZER LR20/12 INDUSTRIAL 7638900361087</t>
  </si>
  <si>
    <t>Bateria ENERGIZER LR03 INDUSTRIAL 7638900361063</t>
  </si>
  <si>
    <t>Bateria ENERGIZER LR6 INDUSTRIAL 7638900361056</t>
  </si>
  <si>
    <t>Bateria MAXELL CR 2016</t>
  </si>
  <si>
    <t>Bateria MAXELL CR 2025</t>
  </si>
  <si>
    <t>Bateria MAXELL CR 2032</t>
  </si>
  <si>
    <t>Bateria ENERGIZER CR2/2BL                     7638900169331</t>
  </si>
  <si>
    <t>Bateria  alkaliczna  LR44 GP A76</t>
  </si>
  <si>
    <t>Akumulator ENERGIZER HR03 800 mAh  7638900416879</t>
  </si>
  <si>
    <t>Świetlówka ST8E-0,6m 8W/840 220-240V EM VALUE ENTRY OSRAM (7937) 900Lm KGO 0,11</t>
  </si>
  <si>
    <t>Świetlówka ST8E-1,2m 16W/840 220-240V          EM ENTRY (7975)1800Lm OSRAM KGO 0,11</t>
  </si>
  <si>
    <t xml:space="preserve">Bateria alkaliczna LR54 GP </t>
  </si>
  <si>
    <r>
      <t xml:space="preserve">Żarówka VALUE </t>
    </r>
    <r>
      <rPr>
        <b/>
        <sz val="10"/>
        <rFont val="Arial"/>
        <family val="2"/>
        <charset val="238"/>
      </rPr>
      <t>CLA100</t>
    </r>
    <r>
      <rPr>
        <sz val="10"/>
        <rFont val="Arial"/>
        <family val="2"/>
        <charset val="238"/>
      </rPr>
      <t xml:space="preserve"> 13W/827  1521Lm  230V FR E27 (5740) OSRAM 0,11</t>
    </r>
  </si>
  <si>
    <r>
      <t xml:space="preserve">Żarówka VALUE </t>
    </r>
    <r>
      <rPr>
        <b/>
        <sz val="10"/>
        <rFont val="Arial"/>
        <family val="2"/>
        <charset val="238"/>
      </rPr>
      <t>CLA60</t>
    </r>
    <r>
      <rPr>
        <sz val="10"/>
        <rFont val="Arial"/>
        <family val="2"/>
        <charset val="238"/>
      </rPr>
      <t xml:space="preserve"> 8,5 W/827  806Lm  230V FR E27 (5641) OSRAM KGO 0,11</t>
    </r>
  </si>
  <si>
    <t>Żarówka 9W LED Gu10 3000K 230V PREMIUM KOBI-5876-40</t>
  </si>
  <si>
    <r>
      <t xml:space="preserve">Żarówka VALUE </t>
    </r>
    <r>
      <rPr>
        <b/>
        <sz val="10"/>
        <rFont val="Arial"/>
        <family val="2"/>
        <charset val="238"/>
      </rPr>
      <t>CLB40</t>
    </r>
    <r>
      <rPr>
        <sz val="10"/>
        <rFont val="Arial"/>
        <family val="2"/>
        <charset val="238"/>
      </rPr>
      <t xml:space="preserve"> 5W/827  470Lm 230V FR E14 (6453) OSRAM KGO 0,11</t>
    </r>
  </si>
  <si>
    <r>
      <t xml:space="preserve">Żarówka VALUE </t>
    </r>
    <r>
      <rPr>
        <b/>
        <sz val="10"/>
        <rFont val="Arial"/>
        <family val="2"/>
        <charset val="238"/>
      </rPr>
      <t>CLB60</t>
    </r>
    <r>
      <rPr>
        <sz val="10"/>
        <rFont val="Arial"/>
        <family val="2"/>
        <charset val="238"/>
      </rPr>
      <t xml:space="preserve"> 7W/827  806Lm  230V FR E14 (2915) OSRAM KGO 0,11</t>
    </r>
  </si>
  <si>
    <t>Żarówki i świetlówki</t>
  </si>
  <si>
    <t xml:space="preserve"> Formularz cenowy - część nr 2</t>
  </si>
  <si>
    <t xml:space="preserve"> Formularz cenowy - część nr 1</t>
  </si>
  <si>
    <t>Baterie, akumulatory</t>
  </si>
  <si>
    <r>
      <t xml:space="preserve">a2-10-BAT-2024, </t>
    </r>
    <r>
      <rPr>
        <sz val="11"/>
        <rFont val="Arial"/>
        <family val="2"/>
        <charset val="238"/>
      </rPr>
      <t>cz.nr 1</t>
    </r>
  </si>
  <si>
    <r>
      <t xml:space="preserve">a2-10-BAT-2024 </t>
    </r>
    <r>
      <rPr>
        <sz val="11"/>
        <rFont val="Arial"/>
        <family val="2"/>
        <charset val="238"/>
      </rPr>
      <t>cz.nr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</si>
</sst>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color indexed="2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41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" fillId="0" borderId="0" xfId="0" applyFont="1"/>
    <xf numFmtId="0" fontId="22" fillId="0" borderId="10" xfId="0" applyFont="1" applyBorder="1" applyAlignment="1">
      <alignment horizontal="center" vertical="center" wrapText="1"/>
    </xf>
    <xf numFmtId="0" fontId="16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" fontId="23" fillId="0" borderId="10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/>
    <xf numFmtId="4" fontId="23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24" fillId="0" borderId="0" xfId="0" applyFont="1"/>
    <xf numFmtId="4" fontId="0" fillId="0" borderId="0" xfId="0" applyNumberFormat="1"/>
    <xf numFmtId="0" fontId="0" fillId="0" borderId="16" xfId="0" applyBorder="1"/>
    <xf numFmtId="4" fontId="0" fillId="0" borderId="16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25" fillId="0" borderId="0" xfId="0" applyFont="1"/>
    <xf numFmtId="0" fontId="23" fillId="0" borderId="0" xfId="0" applyFont="1" applyAlignment="1">
      <alignment horizontal="left" vertical="center"/>
    </xf>
    <xf numFmtId="4" fontId="18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1" fillId="12" borderId="10" xfId="0" applyFont="1" applyFill="1" applyBorder="1" applyAlignment="1">
      <alignment vertical="center" wrapText="1"/>
    </xf>
    <xf numFmtId="0" fontId="16" fillId="12" borderId="10" xfId="0" applyNumberFormat="1" applyFont="1" applyFill="1" applyBorder="1" applyAlignment="1">
      <alignment horizontal="center" vertical="center"/>
    </xf>
    <xf numFmtId="4" fontId="18" fillId="0" borderId="10" xfId="0" applyNumberFormat="1" applyFont="1" applyBorder="1" applyAlignment="1">
      <alignment horizontal="right" vertical="center"/>
    </xf>
    <xf numFmtId="2" fontId="23" fillId="0" borderId="11" xfId="0" applyNumberFormat="1" applyFont="1" applyBorder="1" applyAlignment="1">
      <alignment horizontal="center" vertical="center"/>
    </xf>
    <xf numFmtId="4" fontId="23" fillId="13" borderId="12" xfId="0" applyNumberFormat="1" applyFont="1" applyFill="1" applyBorder="1" applyAlignment="1">
      <alignment horizontal="right" vertical="center"/>
    </xf>
    <xf numFmtId="4" fontId="23" fillId="0" borderId="14" xfId="0" applyNumberFormat="1" applyFont="1" applyBorder="1" applyAlignment="1">
      <alignment horizontal="center" vertical="center"/>
    </xf>
    <xf numFmtId="4" fontId="23" fillId="0" borderId="15" xfId="0" applyNumberFormat="1" applyFont="1" applyBorder="1" applyAlignment="1">
      <alignment horizontal="right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workbookViewId="0">
      <selection activeCell="A18" sqref="A18"/>
    </sheetView>
  </sheetViews>
  <sheetFormatPr defaultRowHeight="12.75"/>
  <cols>
    <col min="2" max="2" width="12" customWidth="1"/>
    <col min="3" max="3" width="11.5703125" customWidth="1"/>
  </cols>
  <sheetData>
    <row r="5" spans="1:3">
      <c r="A5">
        <v>1</v>
      </c>
      <c r="B5" s="20" t="e">
        <f>#REF!</f>
        <v>#REF!</v>
      </c>
      <c r="C5" s="20" t="e">
        <f>#REF!</f>
        <v>#REF!</v>
      </c>
    </row>
    <row r="6" spans="1:3">
      <c r="A6">
        <v>2</v>
      </c>
      <c r="B6" s="20" t="e">
        <f>#REF!</f>
        <v>#REF!</v>
      </c>
      <c r="C6" s="20" t="e">
        <f>#REF!</f>
        <v>#REF!</v>
      </c>
    </row>
    <row r="7" spans="1:3">
      <c r="A7">
        <v>3</v>
      </c>
      <c r="B7" s="20" t="e">
        <f>#REF!</f>
        <v>#REF!</v>
      </c>
      <c r="C7" s="20" t="e">
        <f>#REF!</f>
        <v>#REF!</v>
      </c>
    </row>
    <row r="8" spans="1:3">
      <c r="A8">
        <v>4</v>
      </c>
      <c r="B8" s="20" t="e">
        <f>#REF!</f>
        <v>#REF!</v>
      </c>
      <c r="C8" s="20" t="e">
        <f>#REF!</f>
        <v>#REF!</v>
      </c>
    </row>
    <row r="9" spans="1:3">
      <c r="A9">
        <v>5</v>
      </c>
      <c r="B9" s="20">
        <f>'Formularz cenowy cz.nr 1'!I7</f>
        <v>0</v>
      </c>
      <c r="C9" s="20">
        <f>'Formularz cenowy cz.nr 1'!J7</f>
        <v>0</v>
      </c>
    </row>
    <row r="10" spans="1:3">
      <c r="A10">
        <v>6</v>
      </c>
      <c r="B10" s="20" t="e">
        <f>#REF!</f>
        <v>#REF!</v>
      </c>
      <c r="C10" s="20" t="e">
        <f>#REF!</f>
        <v>#REF!</v>
      </c>
    </row>
    <row r="11" spans="1:3">
      <c r="A11">
        <v>7</v>
      </c>
      <c r="B11" s="20" t="e">
        <f>#REF!</f>
        <v>#REF!</v>
      </c>
      <c r="C11" s="20" t="e">
        <f>#REF!</f>
        <v>#REF!</v>
      </c>
    </row>
    <row r="12" spans="1:3">
      <c r="A12">
        <v>8</v>
      </c>
      <c r="B12" s="20" t="e">
        <f>#REF!</f>
        <v>#REF!</v>
      </c>
      <c r="C12" s="20" t="e">
        <f>#REF!</f>
        <v>#REF!</v>
      </c>
    </row>
    <row r="13" spans="1:3">
      <c r="A13">
        <v>9</v>
      </c>
      <c r="B13" s="20" t="e">
        <f>#REF!</f>
        <v>#REF!</v>
      </c>
      <c r="C13" s="20" t="e">
        <f>#REF!</f>
        <v>#REF!</v>
      </c>
    </row>
    <row r="14" spans="1:3">
      <c r="A14">
        <v>10</v>
      </c>
      <c r="B14" s="20" t="e">
        <f>#REF!</f>
        <v>#REF!</v>
      </c>
      <c r="C14" s="20" t="e">
        <f>#REF!</f>
        <v>#REF!</v>
      </c>
    </row>
    <row r="15" spans="1:3">
      <c r="A15">
        <v>11</v>
      </c>
      <c r="B15" s="20" t="e">
        <f>#REF!</f>
        <v>#REF!</v>
      </c>
      <c r="C15" s="20" t="e">
        <f>#REF!</f>
        <v>#REF!</v>
      </c>
    </row>
    <row r="16" spans="1:3">
      <c r="A16" s="21">
        <v>12</v>
      </c>
      <c r="B16" s="22" t="e">
        <f>#REF!</f>
        <v>#REF!</v>
      </c>
      <c r="C16" s="22" t="e">
        <f>#REF!</f>
        <v>#REF!</v>
      </c>
    </row>
    <row r="17" spans="1:1">
      <c r="A17" s="5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2" sqref="A2"/>
    </sheetView>
  </sheetViews>
  <sheetFormatPr defaultRowHeight="12.75"/>
  <cols>
    <col min="1" max="1" width="4.7109375" customWidth="1"/>
    <col min="2" max="2" width="43.7109375" customWidth="1"/>
    <col min="3" max="3" width="6.5703125" customWidth="1"/>
    <col min="4" max="4" width="8.28515625" customWidth="1"/>
    <col min="5" max="5" width="7.7109375" customWidth="1"/>
    <col min="6" max="6" width="19.85546875" customWidth="1"/>
    <col min="7" max="7" width="9.5703125" customWidth="1"/>
    <col min="8" max="8" width="9.28515625" customWidth="1"/>
    <col min="9" max="9" width="11.42578125" customWidth="1"/>
    <col min="10" max="10" width="11" customWidth="1"/>
    <col min="11" max="11" width="5.140625" hidden="1" customWidth="1"/>
    <col min="12" max="12" width="6" hidden="1" customWidth="1"/>
    <col min="13" max="13" width="6.28515625" hidden="1" customWidth="1"/>
  </cols>
  <sheetData>
    <row r="1" spans="1:13" ht="17.25" customHeight="1">
      <c r="A1" s="2" t="s">
        <v>60</v>
      </c>
      <c r="B1" s="2"/>
      <c r="C1" s="19" t="s">
        <v>14</v>
      </c>
      <c r="D1" s="2"/>
      <c r="E1" s="3"/>
      <c r="J1" s="17" t="s">
        <v>33</v>
      </c>
    </row>
    <row r="2" spans="1:13" ht="18" customHeight="1">
      <c r="B2" s="4" t="s">
        <v>59</v>
      </c>
      <c r="D2" s="3"/>
      <c r="E2" s="3"/>
      <c r="H2" s="13" t="s">
        <v>58</v>
      </c>
      <c r="J2" s="17"/>
      <c r="K2" s="12"/>
    </row>
    <row r="3" spans="1:13" ht="53.25" customHeight="1">
      <c r="A3" s="8" t="s">
        <v>0</v>
      </c>
      <c r="B3" s="8" t="s">
        <v>7</v>
      </c>
      <c r="C3" s="9" t="s">
        <v>13</v>
      </c>
      <c r="D3" s="9" t="s">
        <v>11</v>
      </c>
      <c r="E3" s="14" t="s">
        <v>12</v>
      </c>
      <c r="F3" s="6" t="s">
        <v>5</v>
      </c>
      <c r="G3" s="9" t="s">
        <v>1</v>
      </c>
      <c r="H3" s="6" t="s">
        <v>6</v>
      </c>
      <c r="I3" s="9" t="s">
        <v>15</v>
      </c>
      <c r="J3" s="9" t="s">
        <v>34</v>
      </c>
    </row>
    <row r="4" spans="1:13">
      <c r="A4" s="1">
        <v>1</v>
      </c>
      <c r="B4" s="1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25.5">
      <c r="A5" s="23" t="s">
        <v>3</v>
      </c>
      <c r="B5" s="32" t="s">
        <v>35</v>
      </c>
      <c r="C5" s="24" t="s">
        <v>8</v>
      </c>
      <c r="D5" s="11">
        <v>25</v>
      </c>
      <c r="E5" s="25">
        <v>30</v>
      </c>
      <c r="F5" s="1"/>
      <c r="G5" s="31"/>
      <c r="H5" s="35">
        <v>23</v>
      </c>
      <c r="I5" s="36">
        <f>E5*G5</f>
        <v>0</v>
      </c>
      <c r="J5" s="36">
        <f>1.23*I5</f>
        <v>0</v>
      </c>
      <c r="K5">
        <v>1</v>
      </c>
      <c r="L5">
        <f>H5*0.01</f>
        <v>0.23</v>
      </c>
      <c r="M5">
        <f>K5+L5</f>
        <v>1.23</v>
      </c>
    </row>
    <row r="6" spans="1:13">
      <c r="A6" s="23" t="s">
        <v>4</v>
      </c>
      <c r="B6" s="32" t="s">
        <v>36</v>
      </c>
      <c r="C6" s="11" t="s">
        <v>8</v>
      </c>
      <c r="D6" s="11">
        <v>10</v>
      </c>
      <c r="E6" s="25">
        <v>15</v>
      </c>
      <c r="F6" s="1"/>
      <c r="G6" s="31"/>
      <c r="H6" s="35">
        <f>IF(G6="",0,$H$5)</f>
        <v>0</v>
      </c>
      <c r="I6" s="36">
        <f t="shared" ref="I6:I18" si="0">E6*G6</f>
        <v>0</v>
      </c>
      <c r="J6" s="36">
        <f t="shared" ref="J6:J18" si="1">1.23*I6</f>
        <v>0</v>
      </c>
      <c r="K6">
        <v>1</v>
      </c>
      <c r="L6">
        <f>H6*0.01</f>
        <v>0</v>
      </c>
      <c r="M6">
        <f>K6+L6</f>
        <v>1</v>
      </c>
    </row>
    <row r="7" spans="1:13">
      <c r="A7" s="23" t="s">
        <v>17</v>
      </c>
      <c r="B7" s="33" t="s">
        <v>37</v>
      </c>
      <c r="C7" s="11" t="s">
        <v>8</v>
      </c>
      <c r="D7" s="11">
        <v>15</v>
      </c>
      <c r="E7" s="25">
        <v>20</v>
      </c>
      <c r="F7" s="1"/>
      <c r="G7" s="31"/>
      <c r="H7" s="35">
        <f t="shared" ref="H7:H18" si="2">IF(G7="",0,$H$5)</f>
        <v>0</v>
      </c>
      <c r="I7" s="36">
        <f t="shared" si="0"/>
        <v>0</v>
      </c>
      <c r="J7" s="36">
        <f t="shared" si="1"/>
        <v>0</v>
      </c>
    </row>
    <row r="8" spans="1:13" ht="25.5">
      <c r="A8" s="23" t="s">
        <v>18</v>
      </c>
      <c r="B8" s="32" t="s">
        <v>38</v>
      </c>
      <c r="C8" s="11" t="s">
        <v>8</v>
      </c>
      <c r="D8" s="11">
        <v>150</v>
      </c>
      <c r="E8" s="25">
        <v>200</v>
      </c>
      <c r="F8" s="1"/>
      <c r="G8" s="31"/>
      <c r="H8" s="35">
        <f t="shared" si="2"/>
        <v>0</v>
      </c>
      <c r="I8" s="36">
        <f t="shared" si="0"/>
        <v>0</v>
      </c>
      <c r="J8" s="36">
        <f t="shared" si="1"/>
        <v>0</v>
      </c>
    </row>
    <row r="9" spans="1:13" ht="25.5">
      <c r="A9" s="23" t="s">
        <v>19</v>
      </c>
      <c r="B9" s="32" t="s">
        <v>39</v>
      </c>
      <c r="C9" s="11" t="s">
        <v>8</v>
      </c>
      <c r="D9" s="11">
        <v>15</v>
      </c>
      <c r="E9" s="25">
        <v>20</v>
      </c>
      <c r="F9" s="1"/>
      <c r="G9" s="31"/>
      <c r="H9" s="35">
        <f t="shared" si="2"/>
        <v>0</v>
      </c>
      <c r="I9" s="36">
        <f t="shared" si="0"/>
        <v>0</v>
      </c>
      <c r="J9" s="36">
        <f t="shared" si="1"/>
        <v>0</v>
      </c>
    </row>
    <row r="10" spans="1:13" ht="25.5">
      <c r="A10" s="23" t="s">
        <v>20</v>
      </c>
      <c r="B10" s="32" t="s">
        <v>40</v>
      </c>
      <c r="C10" s="11" t="s">
        <v>8</v>
      </c>
      <c r="D10" s="11">
        <v>2300</v>
      </c>
      <c r="E10" s="25">
        <v>2500</v>
      </c>
      <c r="F10" s="1"/>
      <c r="G10" s="31"/>
      <c r="H10" s="35">
        <f t="shared" si="2"/>
        <v>0</v>
      </c>
      <c r="I10" s="36">
        <f t="shared" si="0"/>
        <v>0</v>
      </c>
      <c r="J10" s="36">
        <f t="shared" si="1"/>
        <v>0</v>
      </c>
    </row>
    <row r="11" spans="1:13" ht="25.5">
      <c r="A11" s="23" t="s">
        <v>21</v>
      </c>
      <c r="B11" s="32" t="s">
        <v>41</v>
      </c>
      <c r="C11" s="11" t="s">
        <v>8</v>
      </c>
      <c r="D11" s="11">
        <v>4000</v>
      </c>
      <c r="E11" s="25">
        <v>4500</v>
      </c>
      <c r="F11" s="1"/>
      <c r="G11" s="31"/>
      <c r="H11" s="35">
        <f t="shared" si="2"/>
        <v>0</v>
      </c>
      <c r="I11" s="36">
        <f t="shared" si="0"/>
        <v>0</v>
      </c>
      <c r="J11" s="36">
        <f t="shared" si="1"/>
        <v>0</v>
      </c>
    </row>
    <row r="12" spans="1:13">
      <c r="A12" s="23" t="s">
        <v>22</v>
      </c>
      <c r="B12" s="32" t="s">
        <v>42</v>
      </c>
      <c r="C12" s="11" t="s">
        <v>8</v>
      </c>
      <c r="D12" s="11">
        <v>15</v>
      </c>
      <c r="E12" s="25">
        <v>20</v>
      </c>
      <c r="F12" s="1"/>
      <c r="G12" s="31"/>
      <c r="H12" s="35">
        <f t="shared" si="2"/>
        <v>0</v>
      </c>
      <c r="I12" s="36">
        <f t="shared" si="0"/>
        <v>0</v>
      </c>
      <c r="J12" s="36">
        <f t="shared" si="1"/>
        <v>0</v>
      </c>
    </row>
    <row r="13" spans="1:13">
      <c r="A13" s="23" t="s">
        <v>23</v>
      </c>
      <c r="B13" s="32" t="s">
        <v>43</v>
      </c>
      <c r="C13" s="11" t="s">
        <v>8</v>
      </c>
      <c r="D13" s="11">
        <v>30</v>
      </c>
      <c r="E13" s="25">
        <v>40</v>
      </c>
      <c r="F13" s="1"/>
      <c r="G13" s="31"/>
      <c r="H13" s="35">
        <f t="shared" si="2"/>
        <v>0</v>
      </c>
      <c r="I13" s="36">
        <f t="shared" si="0"/>
        <v>0</v>
      </c>
      <c r="J13" s="36">
        <f t="shared" si="1"/>
        <v>0</v>
      </c>
    </row>
    <row r="14" spans="1:13">
      <c r="A14" s="23" t="s">
        <v>24</v>
      </c>
      <c r="B14" s="32" t="s">
        <v>44</v>
      </c>
      <c r="C14" s="11" t="s">
        <v>8</v>
      </c>
      <c r="D14" s="11">
        <v>130</v>
      </c>
      <c r="E14" s="25">
        <v>150</v>
      </c>
      <c r="F14" s="1"/>
      <c r="G14" s="31"/>
      <c r="H14" s="35">
        <f t="shared" si="2"/>
        <v>0</v>
      </c>
      <c r="I14" s="36">
        <f t="shared" si="0"/>
        <v>0</v>
      </c>
      <c r="J14" s="36">
        <f t="shared" si="1"/>
        <v>0</v>
      </c>
    </row>
    <row r="15" spans="1:13" ht="25.5">
      <c r="A15" s="23" t="s">
        <v>25</v>
      </c>
      <c r="B15" s="33" t="s">
        <v>45</v>
      </c>
      <c r="C15" s="11" t="s">
        <v>8</v>
      </c>
      <c r="D15" s="11">
        <v>15</v>
      </c>
      <c r="E15" s="25">
        <v>20</v>
      </c>
      <c r="F15" s="1"/>
      <c r="G15" s="31"/>
      <c r="H15" s="35">
        <f t="shared" si="2"/>
        <v>0</v>
      </c>
      <c r="I15" s="36">
        <f t="shared" si="0"/>
        <v>0</v>
      </c>
      <c r="J15" s="36">
        <f t="shared" si="1"/>
        <v>0</v>
      </c>
    </row>
    <row r="16" spans="1:13">
      <c r="A16" s="23" t="s">
        <v>26</v>
      </c>
      <c r="B16" s="33" t="s">
        <v>46</v>
      </c>
      <c r="C16" s="11" t="s">
        <v>8</v>
      </c>
      <c r="D16" s="11">
        <v>60</v>
      </c>
      <c r="E16" s="25">
        <v>80</v>
      </c>
      <c r="F16" s="1"/>
      <c r="G16" s="31"/>
      <c r="H16" s="35">
        <f t="shared" si="2"/>
        <v>0</v>
      </c>
      <c r="I16" s="36">
        <f t="shared" si="0"/>
        <v>0</v>
      </c>
      <c r="J16" s="36">
        <f t="shared" si="1"/>
        <v>0</v>
      </c>
    </row>
    <row r="17" spans="1:10">
      <c r="A17" s="23" t="s">
        <v>27</v>
      </c>
      <c r="B17" s="5" t="s">
        <v>50</v>
      </c>
      <c r="C17" s="11" t="s">
        <v>8</v>
      </c>
      <c r="D17" s="11">
        <v>10</v>
      </c>
      <c r="E17" s="25">
        <v>20</v>
      </c>
      <c r="F17" s="1"/>
      <c r="G17" s="31"/>
      <c r="H17" s="35">
        <f t="shared" si="2"/>
        <v>0</v>
      </c>
      <c r="I17" s="36">
        <f t="shared" si="0"/>
        <v>0</v>
      </c>
      <c r="J17" s="36">
        <f t="shared" si="1"/>
        <v>0</v>
      </c>
    </row>
    <row r="18" spans="1:10" ht="26.25" thickBot="1">
      <c r="A18" s="23" t="s">
        <v>28</v>
      </c>
      <c r="B18" s="33" t="s">
        <v>47</v>
      </c>
      <c r="C18" s="11" t="s">
        <v>8</v>
      </c>
      <c r="D18" s="11">
        <v>20</v>
      </c>
      <c r="E18" s="25">
        <v>30</v>
      </c>
      <c r="F18" s="1"/>
      <c r="G18" s="31"/>
      <c r="H18" s="35">
        <f t="shared" si="2"/>
        <v>0</v>
      </c>
      <c r="I18" s="36">
        <f t="shared" si="0"/>
        <v>0</v>
      </c>
      <c r="J18" s="36">
        <f t="shared" si="1"/>
        <v>0</v>
      </c>
    </row>
    <row r="19" spans="1:10" ht="13.5" thickBot="1">
      <c r="B19" s="7"/>
      <c r="C19" s="18" t="s">
        <v>10</v>
      </c>
      <c r="D19" s="7"/>
      <c r="E19" s="7"/>
      <c r="F19" s="7"/>
      <c r="G19" s="15"/>
      <c r="H19" s="37" t="s">
        <v>2</v>
      </c>
      <c r="I19" s="38">
        <f>SUM(I5:I18)</f>
        <v>0</v>
      </c>
      <c r="J19" s="16">
        <f>SUM(J5:J18)</f>
        <v>0</v>
      </c>
    </row>
    <row r="20" spans="1:10" ht="13.5" thickBot="1">
      <c r="H20" s="39" t="s">
        <v>9</v>
      </c>
      <c r="I20" s="40">
        <f>J19-I19</f>
        <v>0</v>
      </c>
    </row>
    <row r="22" spans="1:10">
      <c r="B22" s="30" t="s">
        <v>29</v>
      </c>
      <c r="C22" s="4"/>
      <c r="D22" s="4"/>
      <c r="E22" s="4"/>
      <c r="F22" s="4"/>
      <c r="G22" s="4"/>
      <c r="H22" s="4"/>
      <c r="I22" s="4"/>
      <c r="J22" s="4"/>
    </row>
    <row r="23" spans="1:10">
      <c r="B23" s="30" t="s">
        <v>30</v>
      </c>
      <c r="C23" s="4"/>
      <c r="D23" s="4"/>
      <c r="E23" s="4"/>
      <c r="F23" s="4"/>
      <c r="G23" s="4"/>
      <c r="H23" s="4"/>
      <c r="I23" s="4"/>
    </row>
    <row r="24" spans="1:10">
      <c r="B24" s="4"/>
      <c r="C24" s="4"/>
      <c r="D24" s="4"/>
      <c r="E24" s="4"/>
      <c r="F24" s="4"/>
      <c r="G24" s="4"/>
      <c r="H24" s="4"/>
      <c r="I24" s="4"/>
    </row>
    <row r="25" spans="1:10">
      <c r="B25" s="4"/>
      <c r="C25" s="4"/>
      <c r="D25" s="4"/>
      <c r="E25" s="4"/>
      <c r="F25" s="4"/>
      <c r="G25" s="4"/>
      <c r="H25" s="4"/>
      <c r="I25" s="4"/>
    </row>
    <row r="26" spans="1:10">
      <c r="H26" s="4" t="s">
        <v>31</v>
      </c>
      <c r="I26" s="4"/>
      <c r="J26" s="4"/>
    </row>
    <row r="27" spans="1:10">
      <c r="H27" s="4" t="s">
        <v>32</v>
      </c>
      <c r="I27" s="4"/>
      <c r="J27" s="4"/>
    </row>
    <row r="30" spans="1:10">
      <c r="G30" s="29"/>
    </row>
  </sheetData>
  <conditionalFormatting sqref="I19:J19">
    <cfRule type="cellIs" dxfId="4" priority="2" operator="lessThanOrEqual">
      <formula>0</formula>
    </cfRule>
  </conditionalFormatting>
  <conditionalFormatting sqref="H5:J18">
    <cfRule type="cellIs" dxfId="3" priority="1" operator="equal">
      <formula>0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D17" sqref="D17"/>
    </sheetView>
  </sheetViews>
  <sheetFormatPr defaultRowHeight="12.75"/>
  <cols>
    <col min="1" max="1" width="4.7109375" customWidth="1"/>
    <col min="2" max="2" width="43.7109375" customWidth="1"/>
    <col min="3" max="3" width="6.5703125" customWidth="1"/>
    <col min="4" max="4" width="8.28515625" customWidth="1"/>
    <col min="5" max="5" width="7.7109375" customWidth="1"/>
    <col min="6" max="6" width="19.85546875" customWidth="1"/>
    <col min="7" max="7" width="9.5703125" customWidth="1"/>
    <col min="8" max="8" width="9.28515625" customWidth="1"/>
    <col min="9" max="9" width="11.42578125" customWidth="1"/>
    <col min="10" max="10" width="11" customWidth="1"/>
    <col min="11" max="11" width="5.140625" hidden="1" customWidth="1"/>
    <col min="12" max="12" width="6" hidden="1" customWidth="1"/>
    <col min="13" max="13" width="6.28515625" hidden="1" customWidth="1"/>
  </cols>
  <sheetData>
    <row r="1" spans="1:11" ht="17.25" customHeight="1">
      <c r="A1" s="2" t="s">
        <v>61</v>
      </c>
      <c r="B1" s="2"/>
      <c r="C1" s="19" t="s">
        <v>14</v>
      </c>
      <c r="D1" s="2"/>
      <c r="E1" s="3"/>
      <c r="J1" s="17" t="s">
        <v>33</v>
      </c>
    </row>
    <row r="2" spans="1:11" ht="18" customHeight="1">
      <c r="B2" s="4" t="s">
        <v>56</v>
      </c>
      <c r="D2" s="3"/>
      <c r="E2" s="3"/>
      <c r="H2" s="13" t="s">
        <v>57</v>
      </c>
      <c r="J2" s="17"/>
      <c r="K2" s="17"/>
    </row>
    <row r="3" spans="1:11" ht="53.25" customHeight="1">
      <c r="A3" s="8" t="s">
        <v>0</v>
      </c>
      <c r="B3" s="8" t="s">
        <v>7</v>
      </c>
      <c r="C3" s="9" t="s">
        <v>13</v>
      </c>
      <c r="D3" s="9" t="s">
        <v>11</v>
      </c>
      <c r="E3" s="14" t="s">
        <v>12</v>
      </c>
      <c r="F3" s="6" t="s">
        <v>5</v>
      </c>
      <c r="G3" s="9" t="s">
        <v>1</v>
      </c>
      <c r="H3" s="6" t="s">
        <v>6</v>
      </c>
      <c r="I3" s="9" t="s">
        <v>15</v>
      </c>
      <c r="J3" s="9" t="s">
        <v>34</v>
      </c>
    </row>
    <row r="4" spans="1:11">
      <c r="A4" s="1">
        <v>1</v>
      </c>
      <c r="B4" s="1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1" ht="27" customHeight="1">
      <c r="A5" s="23" t="s">
        <v>3</v>
      </c>
      <c r="B5" s="32" t="s">
        <v>48</v>
      </c>
      <c r="C5" s="11" t="s">
        <v>8</v>
      </c>
      <c r="D5" s="11">
        <v>250</v>
      </c>
      <c r="E5" s="25">
        <v>300</v>
      </c>
      <c r="F5" s="1"/>
      <c r="G5" s="31"/>
      <c r="H5" s="35">
        <v>23</v>
      </c>
      <c r="I5" s="36">
        <f t="shared" ref="I5:I10" si="0">E5*G5</f>
        <v>0</v>
      </c>
      <c r="J5" s="36">
        <f t="shared" ref="J5:J11" si="1">1.23*I5</f>
        <v>0</v>
      </c>
    </row>
    <row r="6" spans="1:11" ht="27" customHeight="1">
      <c r="A6" s="23" t="s">
        <v>4</v>
      </c>
      <c r="B6" s="32" t="s">
        <v>49</v>
      </c>
      <c r="C6" s="11" t="s">
        <v>8</v>
      </c>
      <c r="D6" s="26">
        <v>75</v>
      </c>
      <c r="E6" s="25">
        <v>100</v>
      </c>
      <c r="F6" s="1"/>
      <c r="G6" s="31"/>
      <c r="H6" s="35" t="str">
        <f>IF(G6="","",$H$5)</f>
        <v/>
      </c>
      <c r="I6" s="36">
        <f t="shared" si="0"/>
        <v>0</v>
      </c>
      <c r="J6" s="36">
        <f t="shared" si="1"/>
        <v>0</v>
      </c>
    </row>
    <row r="7" spans="1:11" ht="27" customHeight="1">
      <c r="A7" s="23" t="s">
        <v>17</v>
      </c>
      <c r="B7" s="34" t="s">
        <v>52</v>
      </c>
      <c r="C7" s="27" t="s">
        <v>8</v>
      </c>
      <c r="D7" s="27">
        <v>60</v>
      </c>
      <c r="E7" s="25">
        <v>80</v>
      </c>
      <c r="F7" s="1"/>
      <c r="G7" s="31"/>
      <c r="H7" s="35" t="str">
        <f t="shared" ref="H7:H11" si="2">IF(G7="","",$H$5)</f>
        <v/>
      </c>
      <c r="I7" s="36">
        <f t="shared" si="0"/>
        <v>0</v>
      </c>
      <c r="J7" s="36">
        <f t="shared" si="1"/>
        <v>0</v>
      </c>
    </row>
    <row r="8" spans="1:11" ht="27" customHeight="1">
      <c r="A8" s="23" t="s">
        <v>18</v>
      </c>
      <c r="B8" s="34" t="s">
        <v>51</v>
      </c>
      <c r="C8" s="27" t="s">
        <v>8</v>
      </c>
      <c r="D8" s="27">
        <v>60</v>
      </c>
      <c r="E8" s="25">
        <v>80</v>
      </c>
      <c r="F8" s="1"/>
      <c r="G8" s="31"/>
      <c r="H8" s="35" t="str">
        <f t="shared" si="2"/>
        <v/>
      </c>
      <c r="I8" s="36">
        <f t="shared" si="0"/>
        <v>0</v>
      </c>
      <c r="J8" s="36">
        <f t="shared" si="1"/>
        <v>0</v>
      </c>
    </row>
    <row r="9" spans="1:11" ht="27" customHeight="1">
      <c r="A9" s="23" t="s">
        <v>19</v>
      </c>
      <c r="B9" s="34" t="s">
        <v>54</v>
      </c>
      <c r="C9" s="11" t="s">
        <v>8</v>
      </c>
      <c r="D9" s="11">
        <v>10</v>
      </c>
      <c r="E9" s="25">
        <v>20</v>
      </c>
      <c r="F9" s="1"/>
      <c r="G9" s="31"/>
      <c r="H9" s="35" t="str">
        <f t="shared" si="2"/>
        <v/>
      </c>
      <c r="I9" s="36">
        <f t="shared" si="0"/>
        <v>0</v>
      </c>
      <c r="J9" s="36">
        <f t="shared" si="1"/>
        <v>0</v>
      </c>
    </row>
    <row r="10" spans="1:11" ht="27" customHeight="1">
      <c r="A10" s="23" t="s">
        <v>20</v>
      </c>
      <c r="B10" s="34" t="s">
        <v>55</v>
      </c>
      <c r="C10" s="11" t="s">
        <v>8</v>
      </c>
      <c r="D10" s="11">
        <v>10</v>
      </c>
      <c r="E10" s="25">
        <v>20</v>
      </c>
      <c r="F10" s="1"/>
      <c r="G10" s="31"/>
      <c r="H10" s="35" t="str">
        <f t="shared" si="2"/>
        <v/>
      </c>
      <c r="I10" s="36">
        <f t="shared" si="0"/>
        <v>0</v>
      </c>
      <c r="J10" s="36">
        <f t="shared" si="1"/>
        <v>0</v>
      </c>
    </row>
    <row r="11" spans="1:11" ht="27" customHeight="1" thickBot="1">
      <c r="A11" s="23" t="s">
        <v>21</v>
      </c>
      <c r="B11" s="34" t="s">
        <v>53</v>
      </c>
      <c r="C11" s="28" t="s">
        <v>8</v>
      </c>
      <c r="D11" s="28">
        <v>10</v>
      </c>
      <c r="E11" s="25">
        <v>20</v>
      </c>
      <c r="F11" s="1"/>
      <c r="G11" s="31"/>
      <c r="H11" s="35" t="str">
        <f t="shared" si="2"/>
        <v/>
      </c>
      <c r="I11" s="36">
        <f>E11*G11</f>
        <v>0</v>
      </c>
      <c r="J11" s="36">
        <f t="shared" si="1"/>
        <v>0</v>
      </c>
    </row>
    <row r="12" spans="1:11" ht="13.5" thickBot="1">
      <c r="B12" s="7"/>
      <c r="C12" s="18" t="s">
        <v>10</v>
      </c>
      <c r="D12" s="7"/>
      <c r="E12" s="7"/>
      <c r="F12" s="7"/>
      <c r="G12" s="15"/>
      <c r="H12" s="37" t="s">
        <v>2</v>
      </c>
      <c r="I12" s="38">
        <f>SUM(I5:I11)</f>
        <v>0</v>
      </c>
      <c r="J12" s="16">
        <f>SUM(J5:J11)</f>
        <v>0</v>
      </c>
    </row>
    <row r="13" spans="1:11" ht="13.5" thickBot="1">
      <c r="H13" s="39" t="s">
        <v>9</v>
      </c>
      <c r="I13" s="40">
        <f>J12-I12</f>
        <v>0</v>
      </c>
    </row>
    <row r="15" spans="1:11">
      <c r="B15" s="30" t="s">
        <v>29</v>
      </c>
      <c r="C15" s="4"/>
      <c r="D15" s="4"/>
      <c r="E15" s="4"/>
      <c r="F15" s="4"/>
      <c r="G15" s="4"/>
      <c r="H15" s="4"/>
      <c r="I15" s="4"/>
      <c r="J15" s="4"/>
    </row>
    <row r="16" spans="1:11">
      <c r="B16" s="30" t="s">
        <v>30</v>
      </c>
      <c r="C16" s="4"/>
      <c r="D16" s="4"/>
      <c r="E16" s="4"/>
      <c r="F16" s="4"/>
      <c r="G16" s="4"/>
      <c r="H16" s="4"/>
      <c r="I16" s="4"/>
    </row>
    <row r="17" spans="2:10">
      <c r="B17" s="4"/>
      <c r="C17" s="4"/>
      <c r="D17" s="4"/>
      <c r="E17" s="4"/>
      <c r="F17" s="4"/>
      <c r="G17" s="4"/>
      <c r="H17" s="4"/>
      <c r="I17" s="4"/>
    </row>
    <row r="18" spans="2:10">
      <c r="B18" s="4"/>
      <c r="C18" s="4"/>
      <c r="D18" s="4"/>
      <c r="E18" s="4"/>
      <c r="F18" s="4"/>
      <c r="G18" s="4"/>
      <c r="H18" s="4"/>
      <c r="I18" s="4"/>
    </row>
    <row r="19" spans="2:10">
      <c r="H19" s="4" t="s">
        <v>31</v>
      </c>
      <c r="I19" s="4"/>
      <c r="J19" s="4"/>
    </row>
    <row r="20" spans="2:10">
      <c r="H20" s="4" t="s">
        <v>32</v>
      </c>
      <c r="I20" s="4"/>
      <c r="J20" s="4"/>
    </row>
    <row r="23" spans="2:10">
      <c r="G23" s="29"/>
    </row>
  </sheetData>
  <conditionalFormatting sqref="I12:J12">
    <cfRule type="cellIs" dxfId="2" priority="2" operator="lessThanOrEqual">
      <formula>0</formula>
    </cfRule>
  </conditionalFormatting>
  <conditionalFormatting sqref="H5:J11">
    <cfRule type="cellIs" dxfId="1" priority="1" operator="equal">
      <formula>0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Formularz cenowy cz.nr 1</vt:lpstr>
      <vt:lpstr>Formularz cenowy cz.nr 2</vt:lpstr>
      <vt:lpstr>'Formularz cenowy cz.nr 1'!Tytuły_wydruku</vt:lpstr>
      <vt:lpstr>'Formularz cenowy cz.nr 2'!Tytuły_wydruku</vt:lpstr>
    </vt:vector>
  </TitlesOfParts>
  <Company>KPR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2024-02-13T11:13:22Z</cp:lastPrinted>
  <dcterms:created xsi:type="dcterms:W3CDTF">2008-06-23T10:22:55Z</dcterms:created>
  <dcterms:modified xsi:type="dcterms:W3CDTF">2024-02-16T13:03:10Z</dcterms:modified>
</cp:coreProperties>
</file>